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8800" windowHeight="12300"/>
  </bookViews>
  <sheets>
    <sheet name="degrees_awarded_level" sheetId="1" r:id="rId1"/>
  </sheets>
  <definedNames>
    <definedName name="HTML_CodePage" hidden="1">1252</definedName>
    <definedName name="HTML_Control" localSheetId="0" hidden="1">{"'degrees_awarded_level.xls'!$B$6:$V$14"}</definedName>
    <definedName name="HTML_Control" hidden="1">{"'degrees_awarded_department'!$B$5:$X$186"}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Documents\FrontPage\degrees_awarded_level.htm"</definedName>
    <definedName name="HTML_Title" hidden="1">""</definedName>
    <definedName name="_xlnm.Print_Area" localSheetId="0">degrees_awarded_level!$A$1:$AS$51</definedName>
  </definedNames>
  <calcPr calcId="162913"/>
</workbook>
</file>

<file path=xl/calcChain.xml><?xml version="1.0" encoding="utf-8"?>
<calcChain xmlns="http://schemas.openxmlformats.org/spreadsheetml/2006/main">
  <c r="AQ16" i="1" l="1"/>
  <c r="AP16" i="1" l="1"/>
  <c r="AO16" i="1" l="1"/>
  <c r="AN16" i="1" l="1"/>
  <c r="AM16" i="1" l="1"/>
  <c r="X9" i="1"/>
  <c r="Y9" i="1"/>
  <c r="Z9" i="1"/>
  <c r="Z16" i="1" s="1"/>
  <c r="Y11" i="1"/>
  <c r="Z11" i="1"/>
  <c r="X12" i="1"/>
  <c r="Y12" i="1"/>
  <c r="Z12" i="1"/>
  <c r="Y13" i="1"/>
  <c r="Z13" i="1"/>
  <c r="X15" i="1"/>
  <c r="X16" i="1" s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Y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R16" i="1" l="1"/>
</calcChain>
</file>

<file path=xl/sharedStrings.xml><?xml version="1.0" encoding="utf-8"?>
<sst xmlns="http://schemas.openxmlformats.org/spreadsheetml/2006/main" count="53" uniqueCount="53">
  <si>
    <t>TOTAL</t>
  </si>
  <si>
    <t>Masters</t>
  </si>
  <si>
    <t>UNIVERSITY OF MISSOURI-ST. LOUIS</t>
  </si>
  <si>
    <t>FY1979</t>
  </si>
  <si>
    <t>FY1980</t>
  </si>
  <si>
    <t>FY1981</t>
  </si>
  <si>
    <t>FY1982</t>
  </si>
  <si>
    <t>FY1983</t>
  </si>
  <si>
    <t>FY1984</t>
  </si>
  <si>
    <t>FY1985</t>
  </si>
  <si>
    <t>FY1986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</si>
  <si>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</si>
  <si>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</si>
  <si>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</si>
  <si>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</si>
  <si>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</si>
  <si>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</si>
  <si>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</si>
  <si>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</si>
  <si>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</si>
  <si>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</si>
  <si>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</si>
  <si>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</si>
  <si>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</si>
  <si>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</si>
  <si>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</si>
  <si>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</si>
  <si>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</si>
  <si>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TABLE 3-4. DEGREES &amp; CERTIFICATES AWARDED BY LEVEL</t>
  </si>
  <si>
    <t>FY2004</t>
  </si>
  <si>
    <t>FY2005</t>
  </si>
  <si>
    <t>Ed. Specialist</t>
  </si>
  <si>
    <t>FY2006</t>
  </si>
  <si>
    <t>FY2007</t>
  </si>
  <si>
    <t>FY2008</t>
  </si>
  <si>
    <t>FY2009</t>
  </si>
  <si>
    <t>Bachelors</t>
  </si>
  <si>
    <t>First Professional*</t>
  </si>
  <si>
    <t>Doctorate*</t>
  </si>
  <si>
    <t>Note: Effective FY2009, IPEDS changed the definitions of First Professional to Doctor's Degree-Professional Practice and Doctorate to Doctor's Degree-Research/Scholarship. We are reporting them here as we have histortically.</t>
  </si>
  <si>
    <t>Graduate Certificate</t>
  </si>
  <si>
    <t>FY2010</t>
  </si>
  <si>
    <t>FY2011</t>
  </si>
  <si>
    <t>FY2012</t>
  </si>
  <si>
    <t>FY2013</t>
  </si>
  <si>
    <t>U-Grad. Certif.</t>
  </si>
  <si>
    <t>FY2014</t>
  </si>
  <si>
    <t>FY2015</t>
  </si>
  <si>
    <t>FY2016</t>
  </si>
  <si>
    <t>FY2017</t>
  </si>
  <si>
    <t>FY2018</t>
  </si>
  <si>
    <t>FY2019</t>
  </si>
  <si>
    <r>
      <t xml:space="preserve">Source:  University of Missouri System, Office of Institutuional Research and Planning, </t>
    </r>
    <r>
      <rPr>
        <i/>
        <sz val="9"/>
        <rFont val="Times New Roman"/>
        <family val="1"/>
      </rPr>
      <t>Appendix to the 2018-2019 Report of Degrees Awarded (most recent</t>
    </r>
    <r>
      <rPr>
        <sz val="9"/>
        <rFont val="Times New Roman"/>
        <family val="1"/>
      </rPr>
      <t xml:space="preserve"> FY2019)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</si>
</sst>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8"/>
      <name val="DUTCH"/>
    </font>
    <font>
      <sz val="9"/>
      <name val="Times New Roman"/>
      <family val="1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2" borderId="0"/>
  </cellStyleXfs>
  <cellXfs count="23">
    <xf numFmtId="37" fontId="0" fillId="2" borderId="0" xfId="0" applyNumberFormat="1"/>
    <xf numFmtId="37" fontId="1" fillId="2" borderId="0" xfId="0" applyNumberFormat="1" applyFont="1"/>
    <xf numFmtId="37" fontId="1" fillId="2" borderId="0" xfId="0" applyNumberFormat="1" applyFont="1" applyBorder="1"/>
    <xf numFmtId="37" fontId="3" fillId="2" borderId="0" xfId="0" applyNumberFormat="1" applyFont="1" applyBorder="1"/>
    <xf numFmtId="37" fontId="3" fillId="2" borderId="0" xfId="0" applyNumberFormat="1" applyFont="1"/>
    <xf numFmtId="37" fontId="3" fillId="2" borderId="1" xfId="0" applyNumberFormat="1" applyFont="1" applyBorder="1" applyAlignment="1">
      <alignment horizontal="right"/>
    </xf>
    <xf numFmtId="37" fontId="3" fillId="2" borderId="2" xfId="0" applyNumberFormat="1" applyFont="1" applyBorder="1"/>
    <xf numFmtId="37" fontId="1" fillId="2" borderId="1" xfId="0" applyNumberFormat="1" applyFont="1" applyBorder="1"/>
    <xf numFmtId="37" fontId="2" fillId="2" borderId="3" xfId="0" applyNumberFormat="1" applyFont="1" applyBorder="1"/>
    <xf numFmtId="37" fontId="1" fillId="2" borderId="3" xfId="0" applyNumberFormat="1" applyFont="1" applyBorder="1"/>
    <xf numFmtId="37" fontId="1" fillId="2" borderId="4" xfId="0" applyNumberFormat="1" applyFont="1" applyBorder="1"/>
    <xf numFmtId="37" fontId="1" fillId="2" borderId="5" xfId="0" applyNumberFormat="1" applyFont="1" applyBorder="1"/>
    <xf numFmtId="37" fontId="1" fillId="2" borderId="6" xfId="0" applyNumberFormat="1" applyFont="1" applyBorder="1"/>
    <xf numFmtId="37" fontId="1" fillId="2" borderId="7" xfId="0" applyNumberFormat="1" applyFont="1" applyBorder="1"/>
    <xf numFmtId="37" fontId="3" fillId="2" borderId="6" xfId="0" applyNumberFormat="1" applyFont="1" applyBorder="1"/>
    <xf numFmtId="37" fontId="3" fillId="2" borderId="7" xfId="0" applyNumberFormat="1" applyFont="1" applyBorder="1"/>
    <xf numFmtId="37" fontId="1" fillId="2" borderId="8" xfId="0" applyNumberFormat="1" applyFont="1" applyBorder="1"/>
    <xf numFmtId="37" fontId="1" fillId="2" borderId="9" xfId="0" applyNumberFormat="1" applyFont="1" applyBorder="1"/>
    <xf numFmtId="37" fontId="1" fillId="2" borderId="10" xfId="0" applyNumberFormat="1" applyFont="1" applyBorder="1"/>
    <xf numFmtId="37" fontId="4" fillId="2" borderId="10" xfId="0" applyNumberFormat="1" applyFont="1" applyBorder="1"/>
    <xf numFmtId="37" fontId="1" fillId="2" borderId="0" xfId="0" applyNumberFormat="1" applyFont="1" applyBorder="1" applyAlignment="1">
      <alignment horizontal="right"/>
    </xf>
    <xf numFmtId="37" fontId="1" fillId="2" borderId="0" xfId="0" applyNumberFormat="1" applyFont="1" applyBorder="1" applyAlignment="1">
      <alignment horizontal="left" vertical="center" wrapText="1"/>
    </xf>
    <xf numFmtId="37" fontId="1" fillId="2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Degrees &amp; Certificates Awarded by Level</a:t>
            </a:r>
          </a:p>
        </c:rich>
      </c:tx>
      <c:layout>
        <c:manualLayout>
          <c:xMode val="edge"/>
          <c:yMode val="edge"/>
          <c:x val="0.3080055427854127"/>
          <c:y val="3.2418952618453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19131614654002"/>
          <c:y val="0.1745635910224439"/>
          <c:w val="0.69720343503495441"/>
          <c:h val="0.598503740648379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degrees_awarded_level!$B$9</c:f>
              <c:strCache>
                <c:ptCount val="1"/>
                <c:pt idx="0">
                  <c:v>Bachelors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degrees_awarded_level!$D$9:$AR$9</c:f>
              <c:numCache>
                <c:formatCode>#,##0_);\(#,##0\)</c:formatCode>
                <c:ptCount val="10"/>
                <c:pt idx="0">
                  <c:v>2011</c:v>
                </c:pt>
                <c:pt idx="1">
                  <c:v>2092</c:v>
                </c:pt>
                <c:pt idx="2">
                  <c:v>1963</c:v>
                </c:pt>
                <c:pt idx="3">
                  <c:v>1974</c:v>
                </c:pt>
                <c:pt idx="4">
                  <c:v>2020</c:v>
                </c:pt>
                <c:pt idx="5">
                  <c:v>2246</c:v>
                </c:pt>
                <c:pt idx="6">
                  <c:v>2252</c:v>
                </c:pt>
                <c:pt idx="7">
                  <c:v>2071</c:v>
                </c:pt>
                <c:pt idx="8">
                  <c:v>1988</c:v>
                </c:pt>
                <c:pt idx="9">
                  <c:v>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A-4CD3-A975-6CC6D1EDEACB}"/>
            </c:ext>
          </c:extLst>
        </c:ser>
        <c:ser>
          <c:idx val="1"/>
          <c:order val="1"/>
          <c:tx>
            <c:strRef>
              <c:f>degrees_awarded_level!$B$11</c:f>
              <c:strCache>
                <c:ptCount val="1"/>
                <c:pt idx="0">
                  <c:v>Graduate Certificate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degrees_awarded_level!$D$11:$AR$11</c:f>
              <c:numCache>
                <c:formatCode>#,##0_);\(#,##0\)</c:formatCode>
                <c:ptCount val="10"/>
                <c:pt idx="0">
                  <c:v>82</c:v>
                </c:pt>
                <c:pt idx="1">
                  <c:v>71</c:v>
                </c:pt>
                <c:pt idx="2">
                  <c:v>96</c:v>
                </c:pt>
                <c:pt idx="3">
                  <c:v>88</c:v>
                </c:pt>
                <c:pt idx="4">
                  <c:v>80</c:v>
                </c:pt>
                <c:pt idx="5">
                  <c:v>87</c:v>
                </c:pt>
                <c:pt idx="6">
                  <c:v>116</c:v>
                </c:pt>
                <c:pt idx="7">
                  <c:v>123</c:v>
                </c:pt>
                <c:pt idx="8">
                  <c:v>121</c:v>
                </c:pt>
                <c:pt idx="9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A-4CD3-A975-6CC6D1EDEACB}"/>
            </c:ext>
          </c:extLst>
        </c:ser>
        <c:ser>
          <c:idx val="2"/>
          <c:order val="2"/>
          <c:tx>
            <c:strRef>
              <c:f>degrees_awarded_level!$B$12</c:f>
              <c:strCache>
                <c:ptCount val="1"/>
                <c:pt idx="0">
                  <c:v>First Professional*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degrees_awarded_level!$D$12:$AR$12</c:f>
              <c:numCache>
                <c:formatCode>#,##0_);\(#,##0\)</c:formatCode>
                <c:ptCount val="10"/>
                <c:pt idx="0">
                  <c:v>41</c:v>
                </c:pt>
                <c:pt idx="1">
                  <c:v>44</c:v>
                </c:pt>
                <c:pt idx="2">
                  <c:v>47</c:v>
                </c:pt>
                <c:pt idx="3">
                  <c:v>40</c:v>
                </c:pt>
                <c:pt idx="4">
                  <c:v>39</c:v>
                </c:pt>
                <c:pt idx="5">
                  <c:v>41</c:v>
                </c:pt>
                <c:pt idx="6">
                  <c:v>45</c:v>
                </c:pt>
                <c:pt idx="7">
                  <c:v>43</c:v>
                </c:pt>
                <c:pt idx="8">
                  <c:v>39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A-4CD3-A975-6CC6D1EDEACB}"/>
            </c:ext>
          </c:extLst>
        </c:ser>
        <c:ser>
          <c:idx val="3"/>
          <c:order val="3"/>
          <c:tx>
            <c:strRef>
              <c:f>degrees_awarded_level!$B$13</c:f>
              <c:strCache>
                <c:ptCount val="1"/>
                <c:pt idx="0">
                  <c:v>Masters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degrees_awarded_level!$D$13:$AR$13</c:f>
              <c:numCache>
                <c:formatCode>#,##0_);\(#,##0\)</c:formatCode>
                <c:ptCount val="10"/>
                <c:pt idx="0">
                  <c:v>771</c:v>
                </c:pt>
                <c:pt idx="1">
                  <c:v>868</c:v>
                </c:pt>
                <c:pt idx="2">
                  <c:v>872</c:v>
                </c:pt>
                <c:pt idx="3">
                  <c:v>871</c:v>
                </c:pt>
                <c:pt idx="4">
                  <c:v>854</c:v>
                </c:pt>
                <c:pt idx="5">
                  <c:v>761</c:v>
                </c:pt>
                <c:pt idx="6">
                  <c:v>810</c:v>
                </c:pt>
                <c:pt idx="7">
                  <c:v>826</c:v>
                </c:pt>
                <c:pt idx="8">
                  <c:v>819</c:v>
                </c:pt>
                <c:pt idx="9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A-4CD3-A975-6CC6D1EDEACB}"/>
            </c:ext>
          </c:extLst>
        </c:ser>
        <c:ser>
          <c:idx val="5"/>
          <c:order val="4"/>
          <c:tx>
            <c:strRef>
              <c:f>degrees_awarded_level!$B$14</c:f>
              <c:strCache>
                <c:ptCount val="1"/>
                <c:pt idx="0">
                  <c:v>Ed. Specialist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degrees_awarded_level!$AR$14</c:f>
              <c:numCache>
                <c:formatCode>#,##0_);\(#,##0\)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A-4CD3-A975-6CC6D1EDEACB}"/>
            </c:ext>
          </c:extLst>
        </c:ser>
        <c:ser>
          <c:idx val="4"/>
          <c:order val="5"/>
          <c:tx>
            <c:strRef>
              <c:f>degrees_awarded_level!$B$15</c:f>
              <c:strCache>
                <c:ptCount val="1"/>
                <c:pt idx="0">
                  <c:v>Doctorate*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degrees_awarded_level!$D$15:$AR$15</c:f>
              <c:numCache>
                <c:formatCode>#,##0_);\(#,##0\)</c:formatCode>
                <c:ptCount val="10"/>
                <c:pt idx="0">
                  <c:v>63</c:v>
                </c:pt>
                <c:pt idx="1">
                  <c:v>50</c:v>
                </c:pt>
                <c:pt idx="2">
                  <c:v>74</c:v>
                </c:pt>
                <c:pt idx="3">
                  <c:v>61</c:v>
                </c:pt>
                <c:pt idx="4">
                  <c:v>64</c:v>
                </c:pt>
                <c:pt idx="5">
                  <c:v>84</c:v>
                </c:pt>
                <c:pt idx="6">
                  <c:v>75</c:v>
                </c:pt>
                <c:pt idx="7">
                  <c:v>106</c:v>
                </c:pt>
                <c:pt idx="8">
                  <c:v>87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A-4CD3-A975-6CC6D1EDEACB}"/>
            </c:ext>
          </c:extLst>
        </c:ser>
        <c:ser>
          <c:idx val="6"/>
          <c:order val="6"/>
          <c:tx>
            <c:strRef>
              <c:f>degrees_awarded_level!$B$10</c:f>
              <c:strCache>
                <c:ptCount val="1"/>
                <c:pt idx="0">
                  <c:v>U-Grad. Certif.</c:v>
                </c:pt>
              </c:strCache>
            </c:strRef>
          </c:tx>
          <c:invertIfNegative val="0"/>
          <c:cat>
            <c:strRef>
              <c:f>degrees_awarded_level!$D$8:$AR$8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degrees_awarded_level!$D$10:$AR$10</c:f>
              <c:numCache>
                <c:formatCode>#,##0_);\(#,##0\)</c:formatCode>
                <c:ptCount val="10"/>
                <c:pt idx="3">
                  <c:v>2</c:v>
                </c:pt>
                <c:pt idx="4">
                  <c:v>20</c:v>
                </c:pt>
                <c:pt idx="5">
                  <c:v>34</c:v>
                </c:pt>
                <c:pt idx="6">
                  <c:v>29</c:v>
                </c:pt>
                <c:pt idx="7">
                  <c:v>37</c:v>
                </c:pt>
                <c:pt idx="8">
                  <c:v>35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4A-4CD3-A975-6CC6D1ED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319488"/>
        <c:axId val="202024064"/>
      </c:barChart>
      <c:catAx>
        <c:axId val="19831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183169495117459"/>
              <c:y val="0.885286783042394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202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024064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Degrees</a:t>
                </a:r>
              </a:p>
            </c:rich>
          </c:tx>
          <c:layout>
            <c:manualLayout>
              <c:xMode val="edge"/>
              <c:yMode val="edge"/>
              <c:x val="1.0942515092746651E-2"/>
              <c:y val="0.34164588528678302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31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86871749726941"/>
          <c:y val="0.33167082294264338"/>
          <c:w val="0.17465676144452333"/>
          <c:h val="0.3948435996622616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24</xdr:row>
      <xdr:rowOff>9525</xdr:rowOff>
    </xdr:from>
    <xdr:to>
      <xdr:col>44</xdr:col>
      <xdr:colOff>19050</xdr:colOff>
      <xdr:row>49</xdr:row>
      <xdr:rowOff>19050</xdr:rowOff>
    </xdr:to>
    <xdr:graphicFrame macro="">
      <xdr:nvGraphicFramePr>
        <xdr:cNvPr id="1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123825</xdr:rowOff>
    </xdr:from>
    <xdr:to>
      <xdr:col>1</xdr:col>
      <xdr:colOff>923925</xdr:colOff>
      <xdr:row>3</xdr:row>
      <xdr:rowOff>38100</xdr:rowOff>
    </xdr:to>
    <xdr:pic>
      <xdr:nvPicPr>
        <xdr:cNvPr id="1053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1"/>
  <sheetViews>
    <sheetView tabSelected="1" showOutlineSymbols="0" workbookViewId="0">
      <selection activeCell="B21" sqref="B21:AR23"/>
    </sheetView>
  </sheetViews>
  <sheetFormatPr defaultColWidth="8.1640625" defaultRowHeight="12"/>
  <cols>
    <col min="1" max="1" width="2.33203125" style="1" customWidth="1"/>
    <col min="2" max="2" width="19.6640625" style="1" customWidth="1"/>
    <col min="3" max="3" width="1" style="1" customWidth="1"/>
    <col min="4" max="34" width="10.33203125" style="1" hidden="1" customWidth="1"/>
    <col min="35" max="38" width="10.33203125" style="1" customWidth="1"/>
    <col min="39" max="44" width="10.33203125" style="2" customWidth="1"/>
    <col min="45" max="45" width="2.33203125" style="1" customWidth="1"/>
    <col min="46" max="46" width="6.5" style="1" customWidth="1"/>
    <col min="47" max="16384" width="8.1640625" style="1"/>
  </cols>
  <sheetData>
    <row r="1" spans="1:45">
      <c r="A1" s="1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1"/>
    </row>
    <row r="2" spans="1:45" ht="12.75">
      <c r="A2" s="12"/>
      <c r="C2" s="19" t="s">
        <v>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3"/>
    </row>
    <row r="3" spans="1:45" ht="13.5" thickBot="1">
      <c r="A3" s="12"/>
      <c r="B3" s="2"/>
      <c r="C3" s="8" t="s">
        <v>28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13"/>
    </row>
    <row r="4" spans="1:45" ht="12.75" thickTop="1">
      <c r="A4" s="1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S4" s="13"/>
    </row>
    <row r="5" spans="1:45">
      <c r="A5" s="1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S5" s="13"/>
    </row>
    <row r="6" spans="1:45">
      <c r="A6" s="1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S6" s="13"/>
    </row>
    <row r="7" spans="1:45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S7" s="13"/>
    </row>
    <row r="8" spans="1:45" s="4" customFormat="1">
      <c r="A8" s="14"/>
      <c r="B8" s="3"/>
      <c r="C8" s="3"/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5" t="s">
        <v>18</v>
      </c>
      <c r="T8" s="5" t="s">
        <v>19</v>
      </c>
      <c r="U8" s="5" t="s">
        <v>20</v>
      </c>
      <c r="V8" s="5" t="s">
        <v>21</v>
      </c>
      <c r="W8" s="5" t="s">
        <v>22</v>
      </c>
      <c r="X8" s="5" t="s">
        <v>23</v>
      </c>
      <c r="Y8" s="5" t="s">
        <v>24</v>
      </c>
      <c r="Z8" s="5" t="s">
        <v>25</v>
      </c>
      <c r="AA8" s="5" t="s">
        <v>26</v>
      </c>
      <c r="AB8" s="5" t="s">
        <v>27</v>
      </c>
      <c r="AC8" s="5" t="s">
        <v>29</v>
      </c>
      <c r="AD8" s="5" t="s">
        <v>30</v>
      </c>
      <c r="AE8" s="5" t="s">
        <v>32</v>
      </c>
      <c r="AF8" s="5" t="s">
        <v>33</v>
      </c>
      <c r="AG8" s="5" t="s">
        <v>34</v>
      </c>
      <c r="AH8" s="5" t="s">
        <v>35</v>
      </c>
      <c r="AI8" s="5" t="s">
        <v>41</v>
      </c>
      <c r="AJ8" s="5" t="s">
        <v>42</v>
      </c>
      <c r="AK8" s="5" t="s">
        <v>43</v>
      </c>
      <c r="AL8" s="5" t="s">
        <v>44</v>
      </c>
      <c r="AM8" s="5" t="s">
        <v>46</v>
      </c>
      <c r="AN8" s="5" t="s">
        <v>47</v>
      </c>
      <c r="AO8" s="5" t="s">
        <v>48</v>
      </c>
      <c r="AP8" s="5" t="s">
        <v>49</v>
      </c>
      <c r="AQ8" s="5" t="s">
        <v>50</v>
      </c>
      <c r="AR8" s="5" t="s">
        <v>51</v>
      </c>
      <c r="AS8" s="15"/>
    </row>
    <row r="9" spans="1:45">
      <c r="A9" s="12"/>
      <c r="B9" s="2" t="s">
        <v>36</v>
      </c>
      <c r="C9" s="2"/>
      <c r="D9" s="2">
        <v>1259</v>
      </c>
      <c r="E9" s="2">
        <v>1238</v>
      </c>
      <c r="F9" s="2">
        <v>1236</v>
      </c>
      <c r="G9" s="2">
        <v>1281</v>
      </c>
      <c r="H9" s="2">
        <v>1240</v>
      </c>
      <c r="I9" s="2">
        <v>1160</v>
      </c>
      <c r="J9" s="2">
        <v>1202</v>
      </c>
      <c r="K9" s="2">
        <v>1260</v>
      </c>
      <c r="L9" s="2">
        <v>1269</v>
      </c>
      <c r="M9" s="2">
        <v>1382</v>
      </c>
      <c r="N9" s="2">
        <v>1527</v>
      </c>
      <c r="O9" s="2">
        <v>1589</v>
      </c>
      <c r="P9" s="2">
        <v>1657</v>
      </c>
      <c r="Q9" s="2">
        <v>1674</v>
      </c>
      <c r="R9" s="2">
        <v>1683</v>
      </c>
      <c r="S9" s="2">
        <v>1763</v>
      </c>
      <c r="T9" s="2">
        <v>1680</v>
      </c>
      <c r="U9" s="2">
        <v>1587</v>
      </c>
      <c r="V9" s="2">
        <v>1673</v>
      </c>
      <c r="W9" s="2">
        <v>1663</v>
      </c>
      <c r="X9" s="2">
        <f>630+1077</f>
        <v>1707</v>
      </c>
      <c r="Y9" s="2">
        <f>620+1075</f>
        <v>1695</v>
      </c>
      <c r="Z9" s="2">
        <f>656+1121</f>
        <v>1777</v>
      </c>
      <c r="AA9" s="2">
        <v>1887</v>
      </c>
      <c r="AB9" s="2">
        <v>1853</v>
      </c>
      <c r="AC9" s="2">
        <v>1932</v>
      </c>
      <c r="AD9" s="2">
        <v>1902</v>
      </c>
      <c r="AE9" s="2">
        <v>1905</v>
      </c>
      <c r="AF9" s="2">
        <v>2039</v>
      </c>
      <c r="AG9" s="2">
        <v>2016</v>
      </c>
      <c r="AH9" s="2">
        <v>2018</v>
      </c>
      <c r="AI9" s="2">
        <v>2011</v>
      </c>
      <c r="AJ9" s="2">
        <v>2092</v>
      </c>
      <c r="AK9" s="2">
        <v>1963</v>
      </c>
      <c r="AL9" s="2">
        <v>1974</v>
      </c>
      <c r="AM9" s="2">
        <v>2020</v>
      </c>
      <c r="AN9" s="2">
        <v>2246</v>
      </c>
      <c r="AO9" s="2">
        <v>2252</v>
      </c>
      <c r="AP9" s="2">
        <v>2071</v>
      </c>
      <c r="AQ9" s="2">
        <v>1988</v>
      </c>
      <c r="AR9" s="2">
        <v>1921</v>
      </c>
      <c r="AS9" s="13"/>
    </row>
    <row r="10" spans="1:45">
      <c r="A10" s="12"/>
      <c r="B10" s="2" t="s">
        <v>45</v>
      </c>
      <c r="C10" s="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>
        <v>2</v>
      </c>
      <c r="AM10" s="20">
        <v>20</v>
      </c>
      <c r="AN10" s="20">
        <v>34</v>
      </c>
      <c r="AO10" s="20">
        <v>29</v>
      </c>
      <c r="AP10" s="20">
        <v>37</v>
      </c>
      <c r="AQ10" s="20">
        <v>35</v>
      </c>
      <c r="AR10" s="20">
        <v>68</v>
      </c>
      <c r="AS10" s="13"/>
    </row>
    <row r="11" spans="1:45">
      <c r="A11" s="12"/>
      <c r="B11" s="2" t="s">
        <v>40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25</v>
      </c>
      <c r="W11" s="2">
        <v>20</v>
      </c>
      <c r="X11" s="2">
        <v>22</v>
      </c>
      <c r="Y11" s="2">
        <f>14+27</f>
        <v>41</v>
      </c>
      <c r="Z11" s="2">
        <f>17+39</f>
        <v>56</v>
      </c>
      <c r="AA11" s="2">
        <v>64</v>
      </c>
      <c r="AB11" s="2">
        <v>87</v>
      </c>
      <c r="AC11" s="2">
        <v>54</v>
      </c>
      <c r="AD11" s="2">
        <v>76</v>
      </c>
      <c r="AE11" s="2">
        <v>77</v>
      </c>
      <c r="AF11" s="2">
        <v>79</v>
      </c>
      <c r="AG11" s="2">
        <v>64</v>
      </c>
      <c r="AH11" s="2">
        <v>80</v>
      </c>
      <c r="AI11" s="2">
        <v>82</v>
      </c>
      <c r="AJ11" s="2">
        <v>71</v>
      </c>
      <c r="AK11" s="2">
        <v>96</v>
      </c>
      <c r="AL11" s="2">
        <v>88</v>
      </c>
      <c r="AM11" s="2">
        <v>80</v>
      </c>
      <c r="AN11" s="2">
        <v>87</v>
      </c>
      <c r="AO11" s="2">
        <v>116</v>
      </c>
      <c r="AP11" s="2">
        <v>123</v>
      </c>
      <c r="AQ11" s="2">
        <v>121</v>
      </c>
      <c r="AR11" s="2">
        <v>122</v>
      </c>
      <c r="AS11" s="13"/>
    </row>
    <row r="12" spans="1:45">
      <c r="A12" s="12"/>
      <c r="B12" s="2" t="s">
        <v>37</v>
      </c>
      <c r="C12" s="2"/>
      <c r="D12" s="2"/>
      <c r="E12" s="2"/>
      <c r="F12" s="2"/>
      <c r="G12" s="2"/>
      <c r="H12" s="2"/>
      <c r="I12" s="2">
        <v>31</v>
      </c>
      <c r="J12" s="2">
        <v>25</v>
      </c>
      <c r="K12" s="2">
        <v>30</v>
      </c>
      <c r="L12" s="2">
        <v>28</v>
      </c>
      <c r="M12" s="2">
        <v>30</v>
      </c>
      <c r="N12" s="2">
        <v>42</v>
      </c>
      <c r="O12" s="2">
        <v>41</v>
      </c>
      <c r="P12" s="2">
        <v>37</v>
      </c>
      <c r="Q12" s="2">
        <v>39</v>
      </c>
      <c r="R12" s="2">
        <v>40</v>
      </c>
      <c r="S12" s="2">
        <v>39</v>
      </c>
      <c r="T12" s="2">
        <v>35</v>
      </c>
      <c r="U12" s="2">
        <v>41</v>
      </c>
      <c r="V12" s="2">
        <v>37</v>
      </c>
      <c r="W12" s="2">
        <v>38</v>
      </c>
      <c r="X12" s="2">
        <f>17+26</f>
        <v>43</v>
      </c>
      <c r="Y12" s="2">
        <f>20+24</f>
        <v>44</v>
      </c>
      <c r="Z12" s="2">
        <f>22+23</f>
        <v>45</v>
      </c>
      <c r="AA12" s="2">
        <v>42</v>
      </c>
      <c r="AB12" s="2">
        <v>39</v>
      </c>
      <c r="AC12" s="2">
        <v>35</v>
      </c>
      <c r="AD12" s="2">
        <v>46</v>
      </c>
      <c r="AE12" s="2">
        <v>34</v>
      </c>
      <c r="AF12" s="2">
        <v>44</v>
      </c>
      <c r="AG12" s="2">
        <v>38</v>
      </c>
      <c r="AH12" s="2">
        <v>44</v>
      </c>
      <c r="AI12" s="2">
        <v>41</v>
      </c>
      <c r="AJ12" s="2">
        <v>44</v>
      </c>
      <c r="AK12" s="2">
        <v>47</v>
      </c>
      <c r="AL12" s="2">
        <v>40</v>
      </c>
      <c r="AM12" s="2">
        <v>39</v>
      </c>
      <c r="AN12" s="2">
        <v>41</v>
      </c>
      <c r="AO12" s="2">
        <v>45</v>
      </c>
      <c r="AP12" s="2">
        <v>43</v>
      </c>
      <c r="AQ12" s="2">
        <v>39</v>
      </c>
      <c r="AR12" s="2">
        <v>39</v>
      </c>
      <c r="AS12" s="13"/>
    </row>
    <row r="13" spans="1:45">
      <c r="A13" s="12"/>
      <c r="B13" s="2" t="s">
        <v>1</v>
      </c>
      <c r="C13" s="2"/>
      <c r="D13" s="2">
        <v>369</v>
      </c>
      <c r="E13" s="2">
        <v>375</v>
      </c>
      <c r="F13" s="2">
        <v>359</v>
      </c>
      <c r="G13" s="2">
        <v>356</v>
      </c>
      <c r="H13" s="2">
        <v>344</v>
      </c>
      <c r="I13" s="2">
        <v>289</v>
      </c>
      <c r="J13" s="2">
        <v>356</v>
      </c>
      <c r="K13" s="2">
        <v>311</v>
      </c>
      <c r="L13" s="2">
        <v>352</v>
      </c>
      <c r="M13" s="2">
        <v>338</v>
      </c>
      <c r="N13" s="2">
        <v>445</v>
      </c>
      <c r="O13" s="2">
        <v>380</v>
      </c>
      <c r="P13" s="2">
        <v>446</v>
      </c>
      <c r="Q13" s="2">
        <v>481</v>
      </c>
      <c r="R13" s="2">
        <v>470</v>
      </c>
      <c r="S13" s="2">
        <v>556</v>
      </c>
      <c r="T13" s="2">
        <v>524</v>
      </c>
      <c r="U13" s="2">
        <v>596</v>
      </c>
      <c r="V13" s="2">
        <v>646</v>
      </c>
      <c r="W13" s="2">
        <v>543</v>
      </c>
      <c r="X13" s="2">
        <v>590</v>
      </c>
      <c r="Y13" s="2">
        <f>153+355</f>
        <v>508</v>
      </c>
      <c r="Z13" s="2">
        <f>176+369</f>
        <v>545</v>
      </c>
      <c r="AA13" s="2">
        <v>637</v>
      </c>
      <c r="AB13" s="2">
        <v>622</v>
      </c>
      <c r="AC13" s="2">
        <v>675</v>
      </c>
      <c r="AD13" s="2">
        <v>786</v>
      </c>
      <c r="AE13" s="2">
        <v>730</v>
      </c>
      <c r="AF13" s="2">
        <v>718</v>
      </c>
      <c r="AG13" s="2">
        <v>729</v>
      </c>
      <c r="AH13" s="2">
        <v>771</v>
      </c>
      <c r="AI13" s="2">
        <v>771</v>
      </c>
      <c r="AJ13" s="2">
        <v>868</v>
      </c>
      <c r="AK13" s="2">
        <v>872</v>
      </c>
      <c r="AL13" s="2">
        <v>871</v>
      </c>
      <c r="AM13" s="2">
        <v>854</v>
      </c>
      <c r="AN13" s="2">
        <v>761</v>
      </c>
      <c r="AO13" s="2">
        <v>810</v>
      </c>
      <c r="AP13" s="2">
        <v>826</v>
      </c>
      <c r="AQ13" s="2">
        <v>819</v>
      </c>
      <c r="AR13" s="2">
        <v>728</v>
      </c>
      <c r="AS13" s="13"/>
    </row>
    <row r="14" spans="1:45">
      <c r="A14" s="12"/>
      <c r="B14" s="2" t="s">
        <v>31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v>3</v>
      </c>
      <c r="AE14" s="2">
        <v>29</v>
      </c>
      <c r="AF14" s="2">
        <v>31</v>
      </c>
      <c r="AG14" s="2">
        <v>28</v>
      </c>
      <c r="AH14" s="2">
        <v>42</v>
      </c>
      <c r="AI14" s="2">
        <v>31</v>
      </c>
      <c r="AJ14" s="2">
        <v>22</v>
      </c>
      <c r="AK14" s="2">
        <v>26</v>
      </c>
      <c r="AL14" s="2">
        <v>28</v>
      </c>
      <c r="AM14" s="2">
        <v>13</v>
      </c>
      <c r="AN14" s="2">
        <v>14</v>
      </c>
      <c r="AO14" s="2">
        <v>17</v>
      </c>
      <c r="AP14" s="2">
        <v>17</v>
      </c>
      <c r="AQ14" s="2">
        <v>9</v>
      </c>
      <c r="AR14" s="2">
        <v>23</v>
      </c>
      <c r="AS14" s="13"/>
    </row>
    <row r="15" spans="1:45">
      <c r="A15" s="12"/>
      <c r="B15" s="2" t="s">
        <v>38</v>
      </c>
      <c r="C15" s="2"/>
      <c r="D15" s="2">
        <v>8</v>
      </c>
      <c r="E15" s="2">
        <v>7</v>
      </c>
      <c r="F15" s="2">
        <v>10</v>
      </c>
      <c r="G15" s="2">
        <v>7</v>
      </c>
      <c r="H15" s="2">
        <v>9</v>
      </c>
      <c r="I15" s="2">
        <v>14</v>
      </c>
      <c r="J15" s="2">
        <v>12</v>
      </c>
      <c r="K15" s="2">
        <v>15</v>
      </c>
      <c r="L15" s="2">
        <v>13</v>
      </c>
      <c r="M15" s="2">
        <v>19</v>
      </c>
      <c r="N15" s="2">
        <v>18</v>
      </c>
      <c r="O15" s="2">
        <v>23</v>
      </c>
      <c r="P15" s="2">
        <v>28</v>
      </c>
      <c r="Q15" s="2">
        <v>25</v>
      </c>
      <c r="R15" s="2">
        <v>19</v>
      </c>
      <c r="S15" s="2">
        <v>16</v>
      </c>
      <c r="T15" s="2">
        <v>24</v>
      </c>
      <c r="U15" s="2">
        <v>25</v>
      </c>
      <c r="V15" s="2">
        <v>29</v>
      </c>
      <c r="W15" s="2">
        <v>34</v>
      </c>
      <c r="X15" s="2">
        <f>16+14</f>
        <v>30</v>
      </c>
      <c r="Y15" s="2">
        <f>12+25</f>
        <v>37</v>
      </c>
      <c r="Z15" s="2">
        <f>14+19</f>
        <v>33</v>
      </c>
      <c r="AA15" s="2">
        <v>45</v>
      </c>
      <c r="AB15" s="2">
        <v>45</v>
      </c>
      <c r="AC15" s="2">
        <v>40</v>
      </c>
      <c r="AD15" s="2">
        <v>51</v>
      </c>
      <c r="AE15" s="2">
        <v>58</v>
      </c>
      <c r="AF15" s="2">
        <v>52</v>
      </c>
      <c r="AG15" s="2">
        <v>62</v>
      </c>
      <c r="AH15" s="2">
        <v>63</v>
      </c>
      <c r="AI15" s="2">
        <v>63</v>
      </c>
      <c r="AJ15" s="2">
        <v>50</v>
      </c>
      <c r="AK15" s="2">
        <v>74</v>
      </c>
      <c r="AL15" s="2">
        <v>61</v>
      </c>
      <c r="AM15" s="2">
        <v>64</v>
      </c>
      <c r="AN15" s="2">
        <v>84</v>
      </c>
      <c r="AO15" s="2">
        <v>75</v>
      </c>
      <c r="AP15" s="2">
        <v>106</v>
      </c>
      <c r="AQ15" s="2">
        <v>87</v>
      </c>
      <c r="AR15" s="2">
        <v>92</v>
      </c>
      <c r="AS15" s="13"/>
    </row>
    <row r="16" spans="1:45" s="4" customFormat="1" ht="12.75" thickBot="1">
      <c r="A16" s="14"/>
      <c r="B16" s="3" t="s">
        <v>0</v>
      </c>
      <c r="C16" s="3"/>
      <c r="D16" s="6">
        <f t="shared" ref="D16:AR16" si="0">SUM(D9:D15)</f>
        <v>1636</v>
      </c>
      <c r="E16" s="6">
        <f t="shared" si="0"/>
        <v>1620</v>
      </c>
      <c r="F16" s="6">
        <f t="shared" si="0"/>
        <v>1605</v>
      </c>
      <c r="G16" s="6">
        <f t="shared" si="0"/>
        <v>1644</v>
      </c>
      <c r="H16" s="6">
        <f t="shared" si="0"/>
        <v>1593</v>
      </c>
      <c r="I16" s="6">
        <f t="shared" si="0"/>
        <v>1494</v>
      </c>
      <c r="J16" s="6">
        <f t="shared" si="0"/>
        <v>1595</v>
      </c>
      <c r="K16" s="6">
        <f t="shared" si="0"/>
        <v>1616</v>
      </c>
      <c r="L16" s="6">
        <f t="shared" si="0"/>
        <v>1662</v>
      </c>
      <c r="M16" s="6">
        <f t="shared" si="0"/>
        <v>1769</v>
      </c>
      <c r="N16" s="6">
        <f t="shared" si="0"/>
        <v>2032</v>
      </c>
      <c r="O16" s="6">
        <f t="shared" si="0"/>
        <v>2033</v>
      </c>
      <c r="P16" s="6">
        <f t="shared" si="0"/>
        <v>2168</v>
      </c>
      <c r="Q16" s="6">
        <f t="shared" si="0"/>
        <v>2219</v>
      </c>
      <c r="R16" s="6">
        <f t="shared" si="0"/>
        <v>2212</v>
      </c>
      <c r="S16" s="6">
        <f t="shared" si="0"/>
        <v>2374</v>
      </c>
      <c r="T16" s="6">
        <f t="shared" si="0"/>
        <v>2263</v>
      </c>
      <c r="U16" s="6">
        <f t="shared" si="0"/>
        <v>2249</v>
      </c>
      <c r="V16" s="6">
        <f t="shared" si="0"/>
        <v>2410</v>
      </c>
      <c r="W16" s="6">
        <f t="shared" si="0"/>
        <v>2298</v>
      </c>
      <c r="X16" s="6">
        <f t="shared" si="0"/>
        <v>2392</v>
      </c>
      <c r="Y16" s="6">
        <f t="shared" si="0"/>
        <v>2325</v>
      </c>
      <c r="Z16" s="6">
        <f t="shared" si="0"/>
        <v>2456</v>
      </c>
      <c r="AA16" s="6">
        <f t="shared" si="0"/>
        <v>2675</v>
      </c>
      <c r="AB16" s="6">
        <f t="shared" si="0"/>
        <v>2646</v>
      </c>
      <c r="AC16" s="6">
        <f t="shared" si="0"/>
        <v>2736</v>
      </c>
      <c r="AD16" s="6">
        <f t="shared" si="0"/>
        <v>2864</v>
      </c>
      <c r="AE16" s="6">
        <f t="shared" si="0"/>
        <v>2833</v>
      </c>
      <c r="AF16" s="6">
        <f t="shared" si="0"/>
        <v>2963</v>
      </c>
      <c r="AG16" s="6">
        <f t="shared" si="0"/>
        <v>2937</v>
      </c>
      <c r="AH16" s="6">
        <f t="shared" si="0"/>
        <v>3018</v>
      </c>
      <c r="AI16" s="6">
        <f t="shared" si="0"/>
        <v>2999</v>
      </c>
      <c r="AJ16" s="6">
        <f t="shared" si="0"/>
        <v>3147</v>
      </c>
      <c r="AK16" s="6">
        <f t="shared" si="0"/>
        <v>3078</v>
      </c>
      <c r="AL16" s="6">
        <f t="shared" ref="AL16" si="1">SUM(AL9:AL15)</f>
        <v>3064</v>
      </c>
      <c r="AM16" s="6">
        <f t="shared" ref="AM16" si="2">SUM(AM9:AM15)</f>
        <v>3090</v>
      </c>
      <c r="AN16" s="6">
        <f t="shared" ref="AN16" si="3">SUM(AN9:AN15)</f>
        <v>3267</v>
      </c>
      <c r="AO16" s="6">
        <f t="shared" ref="AO16" si="4">SUM(AO9:AO15)</f>
        <v>3344</v>
      </c>
      <c r="AP16" s="6">
        <f t="shared" ref="AP16" si="5">SUM(AP9:AP15)</f>
        <v>3223</v>
      </c>
      <c r="AQ16" s="6">
        <f t="shared" ref="AQ16" si="6">SUM(AQ9:AQ15)</f>
        <v>3098</v>
      </c>
      <c r="AR16" s="6">
        <f t="shared" si="0"/>
        <v>2993</v>
      </c>
      <c r="AS16" s="15"/>
    </row>
    <row r="17" spans="1:45" s="4" customFormat="1" ht="12.75" thickTop="1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5"/>
    </row>
    <row r="18" spans="1:45" s="4" customFormat="1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5"/>
    </row>
    <row r="19" spans="1:45">
      <c r="A19" s="12"/>
      <c r="B19" s="22" t="s">
        <v>52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13"/>
    </row>
    <row r="20" spans="1:45">
      <c r="A20" s="1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13"/>
    </row>
    <row r="21" spans="1:45">
      <c r="A21" s="12"/>
      <c r="B21" s="21" t="s">
        <v>39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13"/>
    </row>
    <row r="22" spans="1:45">
      <c r="A22" s="1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13"/>
    </row>
    <row r="23" spans="1:45">
      <c r="A23" s="1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13"/>
    </row>
    <row r="24" spans="1:4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S24" s="13"/>
    </row>
    <row r="25" spans="1:4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S25" s="13"/>
    </row>
    <row r="26" spans="1:4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S26" s="13"/>
    </row>
    <row r="27" spans="1:4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S27" s="13"/>
    </row>
    <row r="28" spans="1:4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S28" s="13"/>
    </row>
    <row r="29" spans="1:4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S29" s="13"/>
    </row>
    <row r="30" spans="1:4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S30" s="13"/>
    </row>
    <row r="31" spans="1:4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S31" s="13"/>
    </row>
    <row r="32" spans="1:4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S32" s="13"/>
    </row>
    <row r="33" spans="1:4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S33" s="13"/>
    </row>
    <row r="34" spans="1:4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S34" s="13"/>
    </row>
    <row r="35" spans="1:4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S35" s="13"/>
    </row>
    <row r="36" spans="1:4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S36" s="13"/>
    </row>
    <row r="37" spans="1:4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S37" s="13"/>
    </row>
    <row r="38" spans="1:4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S38" s="13"/>
    </row>
    <row r="39" spans="1:4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S39" s="13"/>
    </row>
    <row r="40" spans="1:4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S40" s="13"/>
    </row>
    <row r="41" spans="1:4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S41" s="13"/>
    </row>
    <row r="42" spans="1:4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S42" s="13"/>
    </row>
    <row r="43" spans="1:4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S43" s="13"/>
    </row>
    <row r="44" spans="1:4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S44" s="13"/>
    </row>
    <row r="45" spans="1:4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S45" s="13"/>
    </row>
    <row r="46" spans="1:4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S46" s="13"/>
    </row>
    <row r="47" spans="1:4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S47" s="13"/>
    </row>
    <row r="48" spans="1:4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S48" s="13"/>
    </row>
    <row r="49" spans="1:4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S49" s="13"/>
    </row>
    <row r="50" spans="1:4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S50" s="13"/>
    </row>
    <row r="51" spans="1:45">
      <c r="A51" s="1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17"/>
    </row>
  </sheetData>
  <mergeCells count="2">
    <mergeCell ref="B21:AR23"/>
    <mergeCell ref="B19:AR20"/>
  </mergeCells>
  <phoneticPr fontId="0" type="noConversion"/>
  <printOptions horizontalCentered="1"/>
  <pageMargins left="0.25" right="0.25" top="0.5" bottom="0.5" header="0" footer="0.22"/>
  <pageSetup orientation="portrait" horizontalDpi="2400" verticalDpi="2400" r:id="rId1"/>
  <headerFooter alignWithMargins="0">
    <oddFooter>&amp;L&amp;"Times New Roman,Regular"UMSL Fact Book&amp;C&amp;"Times New Roman,Regular"&amp;A&amp;R&amp;"Times New Roman,Regular"Last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degrees_awarded_level</vt:lpstr>
      <vt:lpstr>degrees_awarded_level!Print_Area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2019-12-13T20:35:15Z</cp:lastPrinted>
  <dcterms:created xsi:type="dcterms:W3CDTF">1999-04-08T14:53:53Z</dcterms:created>
  <dcterms:modified xsi:type="dcterms:W3CDTF">2019-12-13T20:35:29Z</dcterms:modified>
</cp:coreProperties>
</file>